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R:\INBOX\156087 Delyth\"/>
    </mc:Choice>
  </mc:AlternateContent>
  <bookViews>
    <workbookView xWindow="0" yWindow="0" windowWidth="23040" windowHeight="9192"/>
  </bookViews>
  <sheets>
    <sheet name="Sheet1" sheetId="1" r:id="rId1"/>
    <sheet name="Manylion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E20" i="1"/>
  <c r="B20" i="1"/>
  <c r="F15" i="1"/>
  <c r="F16" i="1"/>
  <c r="F17" i="1"/>
  <c r="F18" i="1"/>
  <c r="F14" i="1"/>
  <c r="F20" i="1" s="1"/>
  <c r="E25" i="1"/>
  <c r="E29" i="1" s="1"/>
  <c r="D25" i="1"/>
  <c r="D27" i="1"/>
  <c r="B26" i="1"/>
  <c r="F26" i="1" s="1"/>
  <c r="E5" i="1"/>
  <c r="E11" i="1" s="1"/>
  <c r="D27" i="2"/>
  <c r="D20" i="2"/>
  <c r="D19" i="2"/>
  <c r="D22" i="2" s="1"/>
  <c r="D5" i="1" s="1"/>
  <c r="F6" i="1"/>
  <c r="F7" i="1"/>
  <c r="F8" i="1"/>
  <c r="F9" i="1"/>
  <c r="D15" i="2"/>
  <c r="C27" i="1" s="1"/>
  <c r="F27" i="1" s="1"/>
  <c r="D9" i="2"/>
  <c r="D8" i="2"/>
  <c r="B25" i="1" s="1"/>
  <c r="F25" i="1" s="1"/>
  <c r="D7" i="2"/>
  <c r="B24" i="1" s="1"/>
  <c r="F24" i="1" s="1"/>
  <c r="D6" i="2"/>
  <c r="D11" i="2" s="1"/>
  <c r="B5" i="1" s="1"/>
  <c r="B11" i="1" s="1"/>
  <c r="C5" i="1" l="1"/>
  <c r="C11" i="1" s="1"/>
  <c r="B23" i="1"/>
  <c r="F23" i="1" s="1"/>
  <c r="C29" i="1"/>
  <c r="F29" i="1"/>
  <c r="D29" i="1"/>
  <c r="B29" i="1"/>
  <c r="F5" i="1"/>
  <c r="F11" i="1"/>
  <c r="D11" i="1"/>
</calcChain>
</file>

<file path=xl/sharedStrings.xml><?xml version="1.0" encoding="utf-8"?>
<sst xmlns="http://schemas.openxmlformats.org/spreadsheetml/2006/main" count="48" uniqueCount="22">
  <si>
    <t>Cytundeb Cyflenwi Gweithgynhyrchu - Pris Prynu</t>
  </si>
  <si>
    <t>CAF (Class 197)</t>
  </si>
  <si>
    <t>Stadler - Class 231 (DMU)</t>
  </si>
  <si>
    <t xml:space="preserve">Stadler - Tri-Modd (Class 756) </t>
  </si>
  <si>
    <t>Cyfanswm</t>
  </si>
  <si>
    <t xml:space="preserve">Pris Sylfaen </t>
  </si>
  <si>
    <t>Darnau sbâr sy’n eiddo i’r Perchennog</t>
  </si>
  <si>
    <t>Offer Arbennig</t>
  </si>
  <si>
    <t>Pris yr Efelychydd</t>
  </si>
  <si>
    <t>Pris Ffug</t>
  </si>
  <si>
    <t xml:space="preserve">Uned </t>
  </si>
  <si>
    <t>Uned 2 Cherbyd</t>
  </si>
  <si>
    <t xml:space="preserve">Uned 2 Gerbyd (ETCS) </t>
  </si>
  <si>
    <t xml:space="preserve">Uned 3 Cherbyd </t>
  </si>
  <si>
    <t>Uned 3 Cherbyd Dosbarth Cyntaf</t>
  </si>
  <si>
    <t xml:space="preserve">Uned 4 Cherbyd </t>
  </si>
  <si>
    <t xml:space="preserve"> </t>
  </si>
  <si>
    <t xml:space="preserve">Pris Sylfaen CAF </t>
  </si>
  <si>
    <t xml:space="preserve">Stadler - Class 231 (DMU) </t>
  </si>
  <si>
    <t xml:space="preserve">Stadler Tri-Modd </t>
  </si>
  <si>
    <t>Stadler - MV</t>
  </si>
  <si>
    <t>Stadler - Cerbydau Metro (Dosbarth 398)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</si>
</sst>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\(#,##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 wrapText="1"/>
    </xf>
    <xf numFmtId="0" fontId="0" fillId="3" borderId="0" xfId="0" applyFill="1"/>
    <xf numFmtId="164" fontId="0" fillId="3" borderId="0" xfId="0" applyNumberFormat="1" applyFill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1"/>
  <sheetViews>
    <sheetView tabSelected="1" zoomScaleNormal="100" workbookViewId="0">
      <selection activeCell="G4" sqref="G4"/>
    </sheetView>
  </sheetViews>
  <sheetFormatPr defaultRowHeight="14.4" x14ac:dyDescent="0.3"/>
  <cols>
    <col min="1" max="1" width="19.109375" bestFit="1" customWidth="1"/>
    <col min="2" max="2" width="13.6640625" style="7" customWidth="1"/>
    <col min="3" max="3" width="9.77734375" style="7" bestFit="1" customWidth="1"/>
    <col min="4" max="6" width="10.77734375" style="7" bestFit="1" customWidth="1"/>
  </cols>
  <sheetData>
    <row r="2" spans="1:6" x14ac:dyDescent="0.3">
      <c r="A2" s="9" t="s">
        <v>0</v>
      </c>
    </row>
    <row r="4" spans="1:6" ht="72" x14ac:dyDescent="0.3">
      <c r="A4" s="2"/>
      <c r="B4" s="3" t="s">
        <v>1</v>
      </c>
      <c r="C4" s="3" t="s">
        <v>2</v>
      </c>
      <c r="D4" s="3" t="s">
        <v>3</v>
      </c>
      <c r="E4" s="3" t="s">
        <v>21</v>
      </c>
      <c r="F4" s="3" t="s">
        <v>4</v>
      </c>
    </row>
    <row r="5" spans="1:6" x14ac:dyDescent="0.3">
      <c r="A5" t="s">
        <v>5</v>
      </c>
      <c r="B5" s="1">
        <f>Manylion!D11</f>
        <v>421604453</v>
      </c>
      <c r="C5" s="1">
        <f>Manylion!D15</f>
        <v>75856364.210000008</v>
      </c>
      <c r="D5" s="1">
        <f>Manylion!D22</f>
        <v>197747243.66</v>
      </c>
      <c r="E5" s="1">
        <f>Manylion!D27</f>
        <v>151233327.71999997</v>
      </c>
      <c r="F5" s="1">
        <f>SUM(B5:E5)</f>
        <v>846441388.58999991</v>
      </c>
    </row>
    <row r="6" spans="1:6" x14ac:dyDescent="0.3">
      <c r="A6" t="s">
        <v>6</v>
      </c>
      <c r="B6" s="1">
        <v>15577958</v>
      </c>
      <c r="C6" s="1">
        <v>3984433.84</v>
      </c>
      <c r="D6" s="1">
        <v>467881.11</v>
      </c>
      <c r="E6" s="1">
        <v>4153786.99</v>
      </c>
      <c r="F6" s="1">
        <f t="shared" ref="F6:F9" si="0">SUM(B6:E6)</f>
        <v>24184059.939999998</v>
      </c>
    </row>
    <row r="7" spans="1:6" x14ac:dyDescent="0.3">
      <c r="A7" t="s">
        <v>7</v>
      </c>
      <c r="B7" s="1">
        <v>1151751</v>
      </c>
      <c r="C7" s="1">
        <v>354239.46</v>
      </c>
      <c r="D7" s="1">
        <v>2817.69</v>
      </c>
      <c r="E7" s="1">
        <v>462387.48</v>
      </c>
      <c r="F7" s="1">
        <f t="shared" si="0"/>
        <v>1971195.63</v>
      </c>
    </row>
    <row r="8" spans="1:6" x14ac:dyDescent="0.3">
      <c r="A8" t="s">
        <v>8</v>
      </c>
      <c r="B8" s="1">
        <v>2824106</v>
      </c>
      <c r="C8" s="1">
        <v>1281375.71</v>
      </c>
      <c r="D8" s="1">
        <v>0</v>
      </c>
      <c r="E8" s="1">
        <v>1324994.3999999999</v>
      </c>
      <c r="F8" s="1">
        <f t="shared" si="0"/>
        <v>5430476.1099999994</v>
      </c>
    </row>
    <row r="9" spans="1:6" x14ac:dyDescent="0.3">
      <c r="A9" t="s">
        <v>9</v>
      </c>
      <c r="B9" s="1">
        <v>1303907</v>
      </c>
      <c r="C9" s="1">
        <v>850974.97</v>
      </c>
      <c r="D9" s="1">
        <v>0</v>
      </c>
      <c r="E9" s="1">
        <v>879942.6</v>
      </c>
      <c r="F9" s="1">
        <f t="shared" si="0"/>
        <v>3034824.57</v>
      </c>
    </row>
    <row r="10" spans="1:6" x14ac:dyDescent="0.3">
      <c r="B10" s="1"/>
      <c r="C10" s="1"/>
      <c r="D10" s="1"/>
      <c r="E10" s="1"/>
      <c r="F10" s="1"/>
    </row>
    <row r="11" spans="1:6" x14ac:dyDescent="0.3">
      <c r="A11" s="4"/>
      <c r="B11" s="5">
        <f>SUM(B5:B9)</f>
        <v>442462175</v>
      </c>
      <c r="C11" s="5">
        <f>SUM(C5:C9)</f>
        <v>82327388.189999998</v>
      </c>
      <c r="D11" s="5">
        <f t="shared" ref="D11:F11" si="1">SUM(D5:D9)</f>
        <v>198217942.46000001</v>
      </c>
      <c r="E11" s="5">
        <f t="shared" si="1"/>
        <v>158054439.18999997</v>
      </c>
      <c r="F11" s="5">
        <f t="shared" si="1"/>
        <v>881061944.84000003</v>
      </c>
    </row>
    <row r="13" spans="1:6" x14ac:dyDescent="0.3">
      <c r="A13" s="2"/>
      <c r="B13" s="10" t="s">
        <v>10</v>
      </c>
      <c r="C13" s="10" t="s">
        <v>10</v>
      </c>
      <c r="D13" s="10" t="s">
        <v>10</v>
      </c>
      <c r="E13" s="10" t="s">
        <v>10</v>
      </c>
      <c r="F13" s="10" t="s">
        <v>10</v>
      </c>
    </row>
    <row r="14" spans="1:6" x14ac:dyDescent="0.3">
      <c r="A14" t="s">
        <v>11</v>
      </c>
      <c r="B14" s="7">
        <v>30</v>
      </c>
      <c r="C14" s="7">
        <v>0</v>
      </c>
      <c r="D14" s="7">
        <v>0</v>
      </c>
      <c r="E14" s="7">
        <v>0</v>
      </c>
      <c r="F14" s="7">
        <f>SUM(B14:E14)</f>
        <v>30</v>
      </c>
    </row>
    <row r="15" spans="1:6" x14ac:dyDescent="0.3">
      <c r="A15" t="s">
        <v>12</v>
      </c>
      <c r="B15" s="7">
        <v>21</v>
      </c>
      <c r="C15" s="7">
        <v>0</v>
      </c>
      <c r="D15" s="7">
        <v>0</v>
      </c>
      <c r="E15" s="7">
        <v>0</v>
      </c>
      <c r="F15" s="7">
        <f t="shared" ref="F15:F18" si="2">SUM(B15:E15)</f>
        <v>21</v>
      </c>
    </row>
    <row r="16" spans="1:6" x14ac:dyDescent="0.3">
      <c r="A16" t="s">
        <v>13</v>
      </c>
      <c r="B16" s="7">
        <v>12</v>
      </c>
      <c r="C16" s="7">
        <v>0</v>
      </c>
      <c r="D16" s="7">
        <v>7</v>
      </c>
      <c r="E16" s="7">
        <v>36</v>
      </c>
      <c r="F16" s="7">
        <f t="shared" si="2"/>
        <v>55</v>
      </c>
    </row>
    <row r="17" spans="1:6" x14ac:dyDescent="0.3">
      <c r="A17" t="s">
        <v>14</v>
      </c>
      <c r="B17" s="7">
        <v>14</v>
      </c>
      <c r="C17" s="7">
        <v>0</v>
      </c>
      <c r="D17" s="7">
        <v>0</v>
      </c>
      <c r="E17" s="7">
        <v>0</v>
      </c>
      <c r="F17" s="7">
        <f t="shared" si="2"/>
        <v>14</v>
      </c>
    </row>
    <row r="18" spans="1:6" ht="15" customHeight="1" x14ac:dyDescent="0.3">
      <c r="A18" t="s">
        <v>15</v>
      </c>
      <c r="B18" s="7">
        <v>0</v>
      </c>
      <c r="C18" s="7">
        <v>11</v>
      </c>
      <c r="D18" s="7">
        <v>17</v>
      </c>
      <c r="E18" s="7">
        <v>0</v>
      </c>
      <c r="F18" s="7">
        <f t="shared" si="2"/>
        <v>28</v>
      </c>
    </row>
    <row r="19" spans="1:6" ht="15" customHeight="1" x14ac:dyDescent="0.3"/>
    <row r="20" spans="1:6" ht="13.95" customHeight="1" x14ac:dyDescent="0.3">
      <c r="A20" s="4"/>
      <c r="B20" s="8">
        <f>SUM(B14:B18)</f>
        <v>77</v>
      </c>
      <c r="C20" s="8">
        <f t="shared" ref="C20:F20" si="3">SUM(C14:C18)</f>
        <v>11</v>
      </c>
      <c r="D20" s="8">
        <f t="shared" si="3"/>
        <v>24</v>
      </c>
      <c r="E20" s="8">
        <f t="shared" si="3"/>
        <v>36</v>
      </c>
      <c r="F20" s="8">
        <f t="shared" si="3"/>
        <v>148</v>
      </c>
    </row>
    <row r="22" spans="1:6" x14ac:dyDescent="0.3">
      <c r="A22" s="2"/>
      <c r="B22" s="10" t="s">
        <v>5</v>
      </c>
      <c r="C22" s="10" t="s">
        <v>5</v>
      </c>
      <c r="D22" s="10" t="s">
        <v>5</v>
      </c>
      <c r="E22" s="10" t="s">
        <v>5</v>
      </c>
      <c r="F22" s="10" t="s">
        <v>5</v>
      </c>
    </row>
    <row r="23" spans="1:6" x14ac:dyDescent="0.3">
      <c r="A23" t="s">
        <v>11</v>
      </c>
      <c r="B23" s="1">
        <f>Manylion!D6</f>
        <v>142756680</v>
      </c>
      <c r="C23" s="1">
        <v>0</v>
      </c>
      <c r="D23" s="1">
        <v>0</v>
      </c>
      <c r="E23" s="1">
        <v>0</v>
      </c>
      <c r="F23" s="1">
        <f>SUM(B23:E23)</f>
        <v>142756680</v>
      </c>
    </row>
    <row r="24" spans="1:6" x14ac:dyDescent="0.3">
      <c r="A24" t="s">
        <v>12</v>
      </c>
      <c r="B24" s="1">
        <f>Manylion!D7</f>
        <v>108551709</v>
      </c>
      <c r="C24" s="1">
        <v>0</v>
      </c>
      <c r="D24" s="1">
        <v>0</v>
      </c>
      <c r="E24" s="1">
        <v>0</v>
      </c>
      <c r="F24" s="1">
        <f t="shared" ref="F24:F27" si="4">SUM(B24:E24)</f>
        <v>108551709</v>
      </c>
    </row>
    <row r="25" spans="1:6" x14ac:dyDescent="0.3">
      <c r="A25" t="s">
        <v>13</v>
      </c>
      <c r="B25" s="1">
        <f>Manylion!D8</f>
        <v>77413008</v>
      </c>
      <c r="C25" s="1">
        <v>0</v>
      </c>
      <c r="D25" s="1">
        <f>Manylion!D20</f>
        <v>53965632.210000001</v>
      </c>
      <c r="E25" s="1">
        <f>Manylion!D27</f>
        <v>151233327.71999997</v>
      </c>
      <c r="F25" s="1">
        <f t="shared" si="4"/>
        <v>282611967.92999995</v>
      </c>
    </row>
    <row r="26" spans="1:6" x14ac:dyDescent="0.3">
      <c r="A26" t="s">
        <v>14</v>
      </c>
      <c r="B26" s="1">
        <f>Manylion!D9</f>
        <v>92883056</v>
      </c>
      <c r="C26" s="1">
        <v>0</v>
      </c>
      <c r="D26" s="1">
        <v>0</v>
      </c>
      <c r="E26" s="1">
        <v>0</v>
      </c>
      <c r="F26" s="1">
        <f t="shared" si="4"/>
        <v>92883056</v>
      </c>
    </row>
    <row r="27" spans="1:6" x14ac:dyDescent="0.3">
      <c r="A27" t="s">
        <v>15</v>
      </c>
      <c r="B27" s="7">
        <v>0</v>
      </c>
      <c r="C27" s="1">
        <f>Manylion!D15</f>
        <v>75856364.210000008</v>
      </c>
      <c r="D27" s="1">
        <f>Manylion!D19</f>
        <v>143781611.44999999</v>
      </c>
      <c r="E27" s="7">
        <v>0</v>
      </c>
      <c r="F27" s="1">
        <f t="shared" si="4"/>
        <v>219637975.66</v>
      </c>
    </row>
    <row r="29" spans="1:6" x14ac:dyDescent="0.3">
      <c r="A29" s="4"/>
      <c r="B29" s="5">
        <f>SUM(B23:B28)</f>
        <v>421604453</v>
      </c>
      <c r="C29" s="5">
        <f>SUM(C23:C28)</f>
        <v>75856364.210000008</v>
      </c>
      <c r="D29" s="5">
        <f>SUM(D23:D28)</f>
        <v>197747243.66</v>
      </c>
      <c r="E29" s="5">
        <f>SUM(E23:E28)</f>
        <v>151233327.71999997</v>
      </c>
      <c r="F29" s="5">
        <f>SUM(F23:F28)</f>
        <v>846441388.58999991</v>
      </c>
    </row>
    <row r="31" spans="1:6" x14ac:dyDescent="0.3">
      <c r="B31" s="1" t="s">
        <v>16</v>
      </c>
      <c r="C31" s="1" t="s">
        <v>16</v>
      </c>
      <c r="D31" s="1" t="s">
        <v>16</v>
      </c>
      <c r="E31" s="1" t="s">
        <v>16</v>
      </c>
      <c r="F31" s="7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7"/>
  <sheetViews>
    <sheetView topLeftCell="A11" workbookViewId="0">
      <selection activeCell="B31" sqref="B31"/>
    </sheetView>
  </sheetViews>
  <sheetFormatPr defaultRowHeight="14.4" x14ac:dyDescent="0.3"/>
  <cols>
    <col min="1" max="1" width="22.5546875" bestFit="1" customWidth="1"/>
    <col min="2" max="2" width="8.77734375" bestFit="1" customWidth="1"/>
    <col min="3" max="3" width="11.21875" bestFit="1" customWidth="1"/>
    <col min="4" max="4" width="13.33203125" bestFit="1" customWidth="1"/>
  </cols>
  <sheetData>
    <row r="4" spans="1:4" x14ac:dyDescent="0.3">
      <c r="A4" t="s">
        <v>17</v>
      </c>
    </row>
    <row r="6" spans="1:4" x14ac:dyDescent="0.3">
      <c r="A6" t="s">
        <v>11</v>
      </c>
      <c r="B6" s="1">
        <v>30</v>
      </c>
      <c r="C6" s="1">
        <v>4758556</v>
      </c>
      <c r="D6" s="1">
        <f>B6*C6</f>
        <v>142756680</v>
      </c>
    </row>
    <row r="7" spans="1:4" x14ac:dyDescent="0.3">
      <c r="A7" t="s">
        <v>12</v>
      </c>
      <c r="B7" s="1">
        <v>21</v>
      </c>
      <c r="C7" s="1">
        <v>5169129</v>
      </c>
      <c r="D7" s="1">
        <f>B7*C7</f>
        <v>108551709</v>
      </c>
    </row>
    <row r="8" spans="1:4" x14ac:dyDescent="0.3">
      <c r="A8" t="s">
        <v>13</v>
      </c>
      <c r="B8" s="1">
        <v>12</v>
      </c>
      <c r="C8" s="1">
        <v>6451084</v>
      </c>
      <c r="D8" s="1">
        <f>B8*C8</f>
        <v>77413008</v>
      </c>
    </row>
    <row r="9" spans="1:4" x14ac:dyDescent="0.3">
      <c r="A9" t="s">
        <v>14</v>
      </c>
      <c r="B9" s="1">
        <v>14</v>
      </c>
      <c r="C9" s="1">
        <v>6634504</v>
      </c>
      <c r="D9" s="1">
        <f>B9*C9</f>
        <v>92883056</v>
      </c>
    </row>
    <row r="10" spans="1:4" x14ac:dyDescent="0.3">
      <c r="B10" s="1"/>
      <c r="C10" s="1"/>
      <c r="D10" s="1"/>
    </row>
    <row r="11" spans="1:4" x14ac:dyDescent="0.3">
      <c r="A11" s="4"/>
      <c r="B11" s="5"/>
      <c r="C11" s="5"/>
      <c r="D11" s="5">
        <f>SUM(D6:D9)</f>
        <v>421604453</v>
      </c>
    </row>
    <row r="12" spans="1:4" x14ac:dyDescent="0.3">
      <c r="B12" s="7"/>
    </row>
    <row r="13" spans="1:4" x14ac:dyDescent="0.3">
      <c r="A13" t="s">
        <v>18</v>
      </c>
      <c r="B13" s="7"/>
    </row>
    <row r="14" spans="1:4" x14ac:dyDescent="0.3">
      <c r="B14" s="7"/>
    </row>
    <row r="15" spans="1:4" x14ac:dyDescent="0.3">
      <c r="A15" s="4" t="s">
        <v>15</v>
      </c>
      <c r="B15" s="8">
        <v>11</v>
      </c>
      <c r="C15" s="5">
        <v>6896033.1100000003</v>
      </c>
      <c r="D15" s="5">
        <f>B15*C15</f>
        <v>75856364.210000008</v>
      </c>
    </row>
    <row r="16" spans="1:4" x14ac:dyDescent="0.3">
      <c r="B16" s="7"/>
    </row>
    <row r="17" spans="1:4" x14ac:dyDescent="0.3">
      <c r="A17" t="s">
        <v>19</v>
      </c>
      <c r="B17" s="7"/>
    </row>
    <row r="18" spans="1:4" x14ac:dyDescent="0.3">
      <c r="B18" s="7"/>
    </row>
    <row r="19" spans="1:4" x14ac:dyDescent="0.3">
      <c r="A19" t="s">
        <v>15</v>
      </c>
      <c r="B19" s="7">
        <v>17</v>
      </c>
      <c r="C19" s="1">
        <v>8457741.8499999996</v>
      </c>
      <c r="D19" s="1">
        <f>B19*C19</f>
        <v>143781611.44999999</v>
      </c>
    </row>
    <row r="20" spans="1:4" x14ac:dyDescent="0.3">
      <c r="A20" t="s">
        <v>13</v>
      </c>
      <c r="B20" s="7">
        <v>7</v>
      </c>
      <c r="C20" s="1">
        <v>7709376.0300000003</v>
      </c>
      <c r="D20" s="1">
        <f>B20*C20</f>
        <v>53965632.210000001</v>
      </c>
    </row>
    <row r="21" spans="1:4" x14ac:dyDescent="0.3">
      <c r="B21" s="7"/>
      <c r="C21" s="1"/>
      <c r="D21" s="1"/>
    </row>
    <row r="22" spans="1:4" x14ac:dyDescent="0.3">
      <c r="A22" s="4"/>
      <c r="B22" s="8"/>
      <c r="C22" s="5"/>
      <c r="D22" s="5">
        <f>SUM(D19:D20)</f>
        <v>197747243.66</v>
      </c>
    </row>
    <row r="23" spans="1:4" x14ac:dyDescent="0.3">
      <c r="B23" s="7"/>
    </row>
    <row r="24" spans="1:4" x14ac:dyDescent="0.3">
      <c r="B24" s="7"/>
    </row>
    <row r="25" spans="1:4" x14ac:dyDescent="0.3">
      <c r="A25" t="s">
        <v>20</v>
      </c>
      <c r="B25" s="7"/>
    </row>
    <row r="26" spans="1:4" x14ac:dyDescent="0.3">
      <c r="B26" s="7"/>
    </row>
    <row r="27" spans="1:4" x14ac:dyDescent="0.3">
      <c r="A27" t="s">
        <v>13</v>
      </c>
      <c r="B27" s="7">
        <v>36</v>
      </c>
      <c r="C27" s="6">
        <v>4200925.7699999996</v>
      </c>
      <c r="D27" s="6">
        <f>B27*C27</f>
        <v>151233327.71999997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c0ed1d7-e579-4868-9d2f-0a2617519e5d" xsi:nil="true"/>
    <lcf76f155ced4ddcb4097134ff3c332f xmlns="71b84520-2f4a-4240-92c9-4d84398e9fa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C39BFC18D6234CBABE2722883AFDC5" ma:contentTypeVersion="14" ma:contentTypeDescription="Create a new document." ma:contentTypeScope="" ma:versionID="c34b953ce98d5be63fc6e5c91e71160e">
  <xsd:schema xmlns:xsd="http://www.w3.org/2001/XMLSchema" xmlns:xs="http://www.w3.org/2001/XMLSchema" xmlns:p="http://schemas.microsoft.com/office/2006/metadata/properties" xmlns:ns2="71b84520-2f4a-4240-92c9-4d84398e9fa5" xmlns:ns3="4c0ed1d7-e579-4868-9d2f-0a2617519e5d" targetNamespace="http://schemas.microsoft.com/office/2006/metadata/properties" ma:root="true" ma:fieldsID="8461b29337203a0267c6c1efa6ed60e8" ns2:_="" ns3:_="">
    <xsd:import namespace="71b84520-2f4a-4240-92c9-4d84398e9fa5"/>
    <xsd:import namespace="4c0ed1d7-e579-4868-9d2f-0a2617519e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b84520-2f4a-4240-92c9-4d84398e9f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dfc7249c-bf68-4780-a2e5-99932a6b8d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0ed1d7-e579-4868-9d2f-0a2617519e5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ecdbf42-0123-4aed-825d-773dddfde880}" ma:internalName="TaxCatchAll" ma:showField="CatchAllData" ma:web="4c0ed1d7-e579-4868-9d2f-0a2617519e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252961-A1B4-464B-9C57-53614D32EFD1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71b84520-2f4a-4240-92c9-4d84398e9fa5"/>
    <ds:schemaRef ds:uri="http://purl.org/dc/elements/1.1/"/>
    <ds:schemaRef ds:uri="http://www.w3.org/XML/1998/namespace"/>
    <ds:schemaRef ds:uri="http://schemas.microsoft.com/office/infopath/2007/PartnerControls"/>
    <ds:schemaRef ds:uri="4c0ed1d7-e579-4868-9d2f-0a2617519e5d"/>
  </ds:schemaRefs>
</ds:datastoreItem>
</file>

<file path=customXml/itemProps2.xml><?xml version="1.0" encoding="utf-8"?>
<ds:datastoreItem xmlns:ds="http://schemas.openxmlformats.org/officeDocument/2006/customXml" ds:itemID="{1D1600B3-643D-41E6-87BB-B3D2D09BA5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0A41F7-6327-4B80-BA9A-740A772C41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b84520-2f4a-4240-92c9-4d84398e9fa5"/>
    <ds:schemaRef ds:uri="4c0ed1d7-e579-4868-9d2f-0a2617519e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7dcd024-3019-4826-9956-ba76b2a04ff4}" enabled="0" method="" siteId="{87dcd024-3019-4826-9956-ba76b2a04ff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Manylion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Clutterbuck</dc:creator>
  <cp:lastModifiedBy>Delyth Jones</cp:lastModifiedBy>
  <cp:lastPrinted>2023-03-03T14:51:46Z</cp:lastPrinted>
  <dcterms:created xsi:type="dcterms:W3CDTF">2023-02-27T11:46:35Z</dcterms:created>
  <dcterms:modified xsi:type="dcterms:W3CDTF">2023-10-19T13:09:58Z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0x01010051C39BFC18D6234CBABE2722883AFDC5</vt:lpwstr>
  </property>
  <property fmtid="{D5CDD505-2E9C-101B-9397-08002B2CF9AE}" pid="3" name="MediaServiceImageTags">
    <vt:lpwstr/>
  </property>
</Properties>
</file>